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ce954e0c8be9e76/00. 孚朗有限公司/00. Vendor/01. Used Phone Wholesale/01. 昶潤/標單/20240605/"/>
    </mc:Choice>
  </mc:AlternateContent>
  <xr:revisionPtr revIDLastSave="12" documentId="8_{B9E595D5-1AE4-7647-8725-9D14499CD2E1}" xr6:coauthVersionLast="47" xr6:coauthVersionMax="47" xr10:uidLastSave="{D08776BB-072D-3C4A-B395-9DBA2E93D117}"/>
  <bookViews>
    <workbookView xWindow="15600" yWindow="740" windowWidth="13800" windowHeight="17140" xr2:uid="{999D431D-1244-1C48-B3FE-AFA98DE61E66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2" l="1"/>
  <c r="J35" i="2"/>
  <c r="J34" i="2"/>
  <c r="G33" i="2"/>
  <c r="I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</calcChain>
</file>

<file path=xl/sharedStrings.xml><?xml version="1.0" encoding="utf-8"?>
<sst xmlns="http://schemas.openxmlformats.org/spreadsheetml/2006/main" count="104" uniqueCount="22">
  <si>
    <t>Item No</t>
  </si>
  <si>
    <t>Brand</t>
  </si>
  <si>
    <t>Model</t>
  </si>
  <si>
    <t>Capacity</t>
  </si>
  <si>
    <t>Color</t>
  </si>
  <si>
    <t>Grade</t>
  </si>
  <si>
    <t>Quantity</t>
  </si>
  <si>
    <t>APPLE</t>
  </si>
  <si>
    <t xml:space="preserve">iPhone XR </t>
    <phoneticPr fontId="1" type="noConversion"/>
  </si>
  <si>
    <t>B</t>
    <phoneticPr fontId="1" type="noConversion"/>
  </si>
  <si>
    <t>Unit Price(USD)</t>
    <phoneticPr fontId="1" type="noConversion"/>
  </si>
  <si>
    <t>A</t>
    <phoneticPr fontId="1" type="noConversion"/>
  </si>
  <si>
    <t>iPhone 11</t>
    <phoneticPr fontId="1" type="noConversion"/>
  </si>
  <si>
    <t>iPhone 12 Pro</t>
    <phoneticPr fontId="1" type="noConversion"/>
  </si>
  <si>
    <t>iPhone XS</t>
    <phoneticPr fontId="1" type="noConversion"/>
  </si>
  <si>
    <t>iPhone XS MAX</t>
    <phoneticPr fontId="1" type="noConversion"/>
  </si>
  <si>
    <t>iPhone 11 Pro</t>
    <phoneticPr fontId="1" type="noConversion"/>
  </si>
  <si>
    <t>iPhone 11 Pro Max</t>
    <phoneticPr fontId="1" type="noConversion"/>
  </si>
  <si>
    <t>iPhone 12 Mini</t>
    <phoneticPr fontId="1" type="noConversion"/>
  </si>
  <si>
    <t>Total Price(USD)</t>
    <phoneticPr fontId="1" type="noConversion"/>
  </si>
  <si>
    <t>46000</t>
  </si>
  <si>
    <t>欄1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</si>
</sst>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76" formatCode="_(* #,##0_);_(* \(#,##0\);_(* &quot;-&quot;??_);_(@_)"/>
  </numFmts>
  <fonts count="3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新細明體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176" fontId="0" fillId="0" borderId="0" xfId="1" applyNumberFormat="1" applyFont="1" applyAlignment="1">
      <alignment horizontal="left"/>
    </xf>
    <xf numFmtId="176" fontId="0" fillId="0" borderId="0" xfId="1" applyNumberFormat="1" applyFont="1" applyAlignment="1">
      <alignment horizontal="center"/>
    </xf>
    <xf numFmtId="176" fontId="0" fillId="0" borderId="0" xfId="1" applyNumberFormat="1" applyFont="1" applyAlignment="1"/>
    <xf numFmtId="176" fontId="0" fillId="0" borderId="0" xfId="0" applyNumberFormat="1"/>
  </cellXfs>
  <cellStyles count="2">
    <cellStyle name="一般" xfId="0" builtinId="0"/>
    <cellStyle name="千分位" xfId="1" builtinId="3"/>
  </cellStyles>
  <dxfs count="17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2"/>
        <scheme val="minor"/>
      </font>
      <numFmt numFmtId="176" formatCode="_(* #,##0_);_(* \(#,##0\);_(* &quot;-&quot;??_);_(@_)"/>
      <alignment horizontal="center" vertical="bottom" textRotation="0" wrapText="0" indent="0" justifyLastLine="0" shrinkToFit="0" readingOrder="0"/>
    </dxf>
    <dxf>
      <numFmt numFmtId="176" formatCode="_(* #,##0_);_(* \(#,##0\);_(* &quot;-&quot;??_);_(@_)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94DE2845-96F8-174F-8BAB-347DF53FB61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4910971-413C-AF4F-956E-00A2C85FDAFE}" name="Table4" displayName="Table4" ref="A1:J33" totalsRowCount="1" headerRowDxfId="16">
  <autoFilter ref="A1:J32" xr:uid="{44910971-413C-AF4F-956E-00A2C85FDAFE}"/>
  <tableColumns count="10">
    <tableColumn id="1" xr3:uid="{1EA6F686-E47F-9D48-8DB1-4AAAB3BE6641}" name="Item No" dataDxfId="15" totalsRowDxfId="14"/>
    <tableColumn id="2" xr3:uid="{938C565C-1BE0-FB4A-A1D1-534780433DAE}" name="Brand"/>
    <tableColumn id="3" xr3:uid="{999A57BC-219B-F940-963F-BE79F0CDB0C9}" name="Model"/>
    <tableColumn id="4" xr3:uid="{233EDF46-DE5D-F540-9D12-48CB011E312D}" name="Capacity" dataDxfId="13" totalsRowDxfId="12"/>
    <tableColumn id="5" xr3:uid="{A8981EB4-BA36-AF4B-B3B4-CEF273114EEB}" name="Color" dataDxfId="11" totalsRowDxfId="10"/>
    <tableColumn id="6" xr3:uid="{52682ECF-7062-3942-9860-43F7031F8AFA}" name="Grade" dataDxfId="9" totalsRowDxfId="8"/>
    <tableColumn id="7" xr3:uid="{106F3C2A-66A3-5E44-BE64-69525398ACEA}" name="Quantity" totalsRowFunction="sum" dataDxfId="7" totalsRowDxfId="6"/>
    <tableColumn id="8" xr3:uid="{9618BEE5-3255-8744-951F-D5C32EA101BB}" name="Unit Price(USD)" dataDxfId="5" totalsRowDxfId="4"/>
    <tableColumn id="9" xr3:uid="{16088E0D-F489-5F4C-A20B-05AC40CA7F3C}" name="Total Price(USD)" totalsRowFunction="sum" dataDxfId="3" totalsRowDxfId="2" dataCellStyle="千分位" totalsRowCellStyle="千分位">
      <calculatedColumnFormula>Table4[[#This Row],[Unit Price(USD)]]*Table4[[#This Row],[Quantity]]</calculatedColumnFormula>
    </tableColumn>
    <tableColumn id="10" xr3:uid="{738F254C-4456-ED46-A3D5-06F906BFF935}" name="欄1" totalsRowLabel="46000" dataDxfId="1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68B77-3791-8C46-9261-9515D27780FC}">
  <dimension ref="A1:J36"/>
  <sheetViews>
    <sheetView tabSelected="1" topLeftCell="C1" workbookViewId="0">
      <selection activeCell="J36" sqref="J36"/>
    </sheetView>
  </sheetViews>
  <sheetFormatPr defaultColWidth="10.640625" defaultRowHeight="15" x14ac:dyDescent="0.15"/>
  <cols>
    <col min="3" max="3" width="25.6796875" customWidth="1"/>
    <col min="4" max="7" width="10.77734375" style="2"/>
    <col min="8" max="8" width="17.1640625" bestFit="1" customWidth="1"/>
    <col min="9" max="9" width="17.9609375" style="7" bestFit="1" customWidth="1"/>
  </cols>
  <sheetData>
    <row r="1" spans="1:10" s="3" customFormat="1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10</v>
      </c>
      <c r="I1" s="5" t="s">
        <v>19</v>
      </c>
      <c r="J1" s="3" t="s">
        <v>21</v>
      </c>
    </row>
    <row r="2" spans="1:10" x14ac:dyDescent="0.15">
      <c r="A2" s="1">
        <v>1</v>
      </c>
      <c r="B2" t="s">
        <v>7</v>
      </c>
      <c r="C2" t="s">
        <v>8</v>
      </c>
      <c r="D2" s="2">
        <v>64</v>
      </c>
      <c r="F2" s="2" t="s">
        <v>11</v>
      </c>
      <c r="G2" s="2">
        <v>8</v>
      </c>
      <c r="H2">
        <v>150</v>
      </c>
      <c r="I2" s="6">
        <f>Table4[[#This Row],[Unit Price(USD)]]*Table4[[#This Row],[Quantity]]</f>
        <v>1200</v>
      </c>
      <c r="J2" s="2"/>
    </row>
    <row r="3" spans="1:10" x14ac:dyDescent="0.15">
      <c r="A3" s="1">
        <v>2</v>
      </c>
      <c r="B3" t="s">
        <v>7</v>
      </c>
      <c r="C3" t="s">
        <v>8</v>
      </c>
      <c r="D3" s="2">
        <v>64</v>
      </c>
      <c r="F3" s="2" t="s">
        <v>9</v>
      </c>
      <c r="G3" s="2">
        <v>8</v>
      </c>
      <c r="H3">
        <v>141</v>
      </c>
      <c r="I3" s="6">
        <f>Table4[[#This Row],[Unit Price(USD)]]*Table4[[#This Row],[Quantity]]</f>
        <v>1128</v>
      </c>
      <c r="J3" s="2"/>
    </row>
    <row r="4" spans="1:10" x14ac:dyDescent="0.15">
      <c r="A4" s="1">
        <v>3</v>
      </c>
      <c r="B4" t="s">
        <v>7</v>
      </c>
      <c r="C4" t="s">
        <v>8</v>
      </c>
      <c r="D4" s="2">
        <v>128</v>
      </c>
      <c r="F4" s="2" t="s">
        <v>11</v>
      </c>
      <c r="G4" s="2">
        <v>22</v>
      </c>
      <c r="H4">
        <v>166</v>
      </c>
      <c r="I4" s="6">
        <f>Table4[[#This Row],[Unit Price(USD)]]*Table4[[#This Row],[Quantity]]</f>
        <v>3652</v>
      </c>
      <c r="J4" s="2"/>
    </row>
    <row r="5" spans="1:10" x14ac:dyDescent="0.15">
      <c r="A5" s="1">
        <v>4</v>
      </c>
      <c r="B5" t="s">
        <v>7</v>
      </c>
      <c r="C5" t="s">
        <v>8</v>
      </c>
      <c r="D5" s="2">
        <v>128</v>
      </c>
      <c r="F5" s="2" t="s">
        <v>9</v>
      </c>
      <c r="G5" s="2">
        <v>30</v>
      </c>
      <c r="H5">
        <v>156</v>
      </c>
      <c r="I5" s="6">
        <f>Table4[[#This Row],[Unit Price(USD)]]*Table4[[#This Row],[Quantity]]</f>
        <v>4680</v>
      </c>
      <c r="J5" s="2"/>
    </row>
    <row r="6" spans="1:10" x14ac:dyDescent="0.15">
      <c r="A6" s="1">
        <v>5</v>
      </c>
      <c r="B6" t="s">
        <v>7</v>
      </c>
      <c r="C6" t="s">
        <v>8</v>
      </c>
      <c r="D6" s="2">
        <v>256</v>
      </c>
      <c r="F6" s="2" t="s">
        <v>11</v>
      </c>
      <c r="G6" s="2">
        <v>1</v>
      </c>
      <c r="H6">
        <v>184</v>
      </c>
      <c r="I6" s="6">
        <f>Table4[[#This Row],[Unit Price(USD)]]*Table4[[#This Row],[Quantity]]</f>
        <v>184</v>
      </c>
      <c r="J6" s="2"/>
    </row>
    <row r="7" spans="1:10" x14ac:dyDescent="0.15">
      <c r="A7" s="1">
        <v>6</v>
      </c>
      <c r="B7" t="s">
        <v>7</v>
      </c>
      <c r="C7" t="s">
        <v>8</v>
      </c>
      <c r="D7" s="2">
        <v>256</v>
      </c>
      <c r="F7" s="2" t="s">
        <v>9</v>
      </c>
      <c r="G7" s="2">
        <v>2</v>
      </c>
      <c r="H7">
        <v>175</v>
      </c>
      <c r="I7" s="6">
        <f>Table4[[#This Row],[Unit Price(USD)]]*Table4[[#This Row],[Quantity]]</f>
        <v>350</v>
      </c>
      <c r="J7" s="2"/>
    </row>
    <row r="8" spans="1:10" x14ac:dyDescent="0.15">
      <c r="A8" s="1">
        <v>7</v>
      </c>
      <c r="B8" t="s">
        <v>7</v>
      </c>
      <c r="C8" t="s">
        <v>14</v>
      </c>
      <c r="D8" s="2">
        <v>64</v>
      </c>
      <c r="F8" s="2" t="s">
        <v>11</v>
      </c>
      <c r="G8" s="2">
        <v>1</v>
      </c>
      <c r="H8">
        <v>156</v>
      </c>
      <c r="I8" s="6">
        <f>Table4[[#This Row],[Unit Price(USD)]]*Table4[[#This Row],[Quantity]]</f>
        <v>156</v>
      </c>
      <c r="J8" s="2"/>
    </row>
    <row r="9" spans="1:10" x14ac:dyDescent="0.15">
      <c r="A9" s="1">
        <v>8</v>
      </c>
      <c r="B9" t="s">
        <v>7</v>
      </c>
      <c r="C9" t="s">
        <v>14</v>
      </c>
      <c r="D9" s="2">
        <v>64</v>
      </c>
      <c r="F9" s="2" t="s">
        <v>9</v>
      </c>
      <c r="G9" s="2">
        <v>5</v>
      </c>
      <c r="H9">
        <v>147</v>
      </c>
      <c r="I9" s="6">
        <f>Table4[[#This Row],[Unit Price(USD)]]*Table4[[#This Row],[Quantity]]</f>
        <v>735</v>
      </c>
      <c r="J9" s="2"/>
    </row>
    <row r="10" spans="1:10" x14ac:dyDescent="0.15">
      <c r="A10" s="1">
        <v>9</v>
      </c>
      <c r="B10" t="s">
        <v>7</v>
      </c>
      <c r="C10" t="s">
        <v>14</v>
      </c>
      <c r="D10" s="2">
        <v>256</v>
      </c>
      <c r="F10" s="2" t="s">
        <v>11</v>
      </c>
      <c r="G10" s="2">
        <v>4</v>
      </c>
      <c r="H10">
        <v>181</v>
      </c>
      <c r="I10" s="6">
        <f>Table4[[#This Row],[Unit Price(USD)]]*Table4[[#This Row],[Quantity]]</f>
        <v>724</v>
      </c>
      <c r="J10" s="2"/>
    </row>
    <row r="11" spans="1:10" x14ac:dyDescent="0.15">
      <c r="A11" s="1">
        <v>10</v>
      </c>
      <c r="B11" t="s">
        <v>7</v>
      </c>
      <c r="C11" t="s">
        <v>14</v>
      </c>
      <c r="D11" s="2">
        <v>256</v>
      </c>
      <c r="F11" s="2" t="s">
        <v>9</v>
      </c>
      <c r="G11" s="2">
        <v>6</v>
      </c>
      <c r="H11">
        <v>172</v>
      </c>
      <c r="I11" s="6">
        <f>Table4[[#This Row],[Unit Price(USD)]]*Table4[[#This Row],[Quantity]]</f>
        <v>1032</v>
      </c>
      <c r="J11" s="2"/>
    </row>
    <row r="12" spans="1:10" x14ac:dyDescent="0.15">
      <c r="A12" s="1">
        <v>11</v>
      </c>
      <c r="B12" t="s">
        <v>7</v>
      </c>
      <c r="C12" t="s">
        <v>15</v>
      </c>
      <c r="D12" s="2">
        <v>64</v>
      </c>
      <c r="F12" s="2" t="s">
        <v>11</v>
      </c>
      <c r="G12" s="2">
        <v>3</v>
      </c>
      <c r="H12">
        <v>197</v>
      </c>
      <c r="I12" s="6">
        <f>Table4[[#This Row],[Unit Price(USD)]]*Table4[[#This Row],[Quantity]]</f>
        <v>591</v>
      </c>
      <c r="J12" s="2"/>
    </row>
    <row r="13" spans="1:10" x14ac:dyDescent="0.15">
      <c r="A13" s="1">
        <v>12</v>
      </c>
      <c r="B13" t="s">
        <v>7</v>
      </c>
      <c r="C13" t="s">
        <v>15</v>
      </c>
      <c r="D13" s="2">
        <v>64</v>
      </c>
      <c r="F13" s="2" t="s">
        <v>9</v>
      </c>
      <c r="G13" s="2">
        <v>2</v>
      </c>
      <c r="H13">
        <v>188</v>
      </c>
      <c r="I13" s="6">
        <f>Table4[[#This Row],[Unit Price(USD)]]*Table4[[#This Row],[Quantity]]</f>
        <v>376</v>
      </c>
      <c r="J13" s="2"/>
    </row>
    <row r="14" spans="1:10" x14ac:dyDescent="0.15">
      <c r="A14" s="1">
        <v>13</v>
      </c>
      <c r="B14" t="s">
        <v>7</v>
      </c>
      <c r="C14" t="s">
        <v>15</v>
      </c>
      <c r="D14" s="2">
        <v>256</v>
      </c>
      <c r="F14" s="2" t="s">
        <v>11</v>
      </c>
      <c r="G14" s="2">
        <v>22</v>
      </c>
      <c r="H14">
        <v>228</v>
      </c>
      <c r="I14" s="6">
        <f>Table4[[#This Row],[Unit Price(USD)]]*Table4[[#This Row],[Quantity]]</f>
        <v>5016</v>
      </c>
      <c r="J14" s="2"/>
    </row>
    <row r="15" spans="1:10" x14ac:dyDescent="0.15">
      <c r="A15" s="1">
        <v>14</v>
      </c>
      <c r="B15" t="s">
        <v>7</v>
      </c>
      <c r="C15" t="s">
        <v>15</v>
      </c>
      <c r="D15" s="2">
        <v>256</v>
      </c>
      <c r="F15" s="2" t="s">
        <v>9</v>
      </c>
      <c r="G15" s="2">
        <v>5</v>
      </c>
      <c r="H15">
        <v>216</v>
      </c>
      <c r="I15" s="6">
        <f>Table4[[#This Row],[Unit Price(USD)]]*Table4[[#This Row],[Quantity]]</f>
        <v>1080</v>
      </c>
      <c r="J15" s="2"/>
    </row>
    <row r="16" spans="1:10" x14ac:dyDescent="0.15">
      <c r="A16" s="1">
        <v>15</v>
      </c>
      <c r="B16" t="s">
        <v>7</v>
      </c>
      <c r="C16" t="s">
        <v>12</v>
      </c>
      <c r="D16" s="2">
        <v>64</v>
      </c>
      <c r="F16" s="2" t="s">
        <v>11</v>
      </c>
      <c r="G16" s="2">
        <v>7</v>
      </c>
      <c r="H16">
        <v>203</v>
      </c>
      <c r="I16" s="6">
        <f>Table4[[#This Row],[Unit Price(USD)]]*Table4[[#This Row],[Quantity]]</f>
        <v>1421</v>
      </c>
      <c r="J16" s="2"/>
    </row>
    <row r="17" spans="1:10" x14ac:dyDescent="0.15">
      <c r="A17" s="1">
        <v>16</v>
      </c>
      <c r="B17" t="s">
        <v>7</v>
      </c>
      <c r="C17" t="s">
        <v>12</v>
      </c>
      <c r="D17" s="2">
        <v>64</v>
      </c>
      <c r="F17" s="2" t="s">
        <v>9</v>
      </c>
      <c r="G17" s="2">
        <v>14</v>
      </c>
      <c r="H17">
        <v>194</v>
      </c>
      <c r="I17" s="6">
        <f>Table4[[#This Row],[Unit Price(USD)]]*Table4[[#This Row],[Quantity]]</f>
        <v>2716</v>
      </c>
      <c r="J17" s="2"/>
    </row>
    <row r="18" spans="1:10" x14ac:dyDescent="0.15">
      <c r="A18" s="1">
        <v>17</v>
      </c>
      <c r="B18" t="s">
        <v>7</v>
      </c>
      <c r="C18" t="s">
        <v>12</v>
      </c>
      <c r="D18" s="2">
        <v>128</v>
      </c>
      <c r="F18" s="2" t="s">
        <v>11</v>
      </c>
      <c r="G18" s="2">
        <v>22</v>
      </c>
      <c r="H18" s="4">
        <v>225</v>
      </c>
      <c r="I18" s="6">
        <f>Table4[[#This Row],[Unit Price(USD)]]*Table4[[#This Row],[Quantity]]</f>
        <v>4950</v>
      </c>
      <c r="J18" s="2"/>
    </row>
    <row r="19" spans="1:10" x14ac:dyDescent="0.15">
      <c r="A19" s="1">
        <v>18</v>
      </c>
      <c r="B19" t="s">
        <v>7</v>
      </c>
      <c r="C19" t="s">
        <v>12</v>
      </c>
      <c r="D19" s="2">
        <v>128</v>
      </c>
      <c r="F19" s="2" t="s">
        <v>9</v>
      </c>
      <c r="G19" s="2">
        <v>27</v>
      </c>
      <c r="H19" s="4">
        <v>213</v>
      </c>
      <c r="I19" s="6">
        <f>Table4[[#This Row],[Unit Price(USD)]]*Table4[[#This Row],[Quantity]]</f>
        <v>5751</v>
      </c>
      <c r="J19" s="2"/>
    </row>
    <row r="20" spans="1:10" x14ac:dyDescent="0.15">
      <c r="A20" s="1">
        <v>19</v>
      </c>
      <c r="B20" t="s">
        <v>7</v>
      </c>
      <c r="C20" t="s">
        <v>12</v>
      </c>
      <c r="D20" s="2">
        <v>256</v>
      </c>
      <c r="F20" s="2" t="s">
        <v>11</v>
      </c>
      <c r="G20" s="2">
        <v>1</v>
      </c>
      <c r="H20" s="4">
        <v>247</v>
      </c>
      <c r="I20" s="6">
        <f>Table4[[#This Row],[Unit Price(USD)]]*Table4[[#This Row],[Quantity]]</f>
        <v>247</v>
      </c>
      <c r="J20" s="2"/>
    </row>
    <row r="21" spans="1:10" x14ac:dyDescent="0.15">
      <c r="A21" s="1">
        <v>20</v>
      </c>
      <c r="B21" t="s">
        <v>7</v>
      </c>
      <c r="C21" t="s">
        <v>12</v>
      </c>
      <c r="D21" s="2">
        <v>256</v>
      </c>
      <c r="F21" s="2" t="s">
        <v>9</v>
      </c>
      <c r="G21" s="2">
        <v>4</v>
      </c>
      <c r="H21" s="4">
        <v>234</v>
      </c>
      <c r="I21" s="6">
        <f>Table4[[#This Row],[Unit Price(USD)]]*Table4[[#This Row],[Quantity]]</f>
        <v>936</v>
      </c>
      <c r="J21" s="2"/>
    </row>
    <row r="22" spans="1:10" x14ac:dyDescent="0.15">
      <c r="A22" s="1">
        <v>21</v>
      </c>
      <c r="B22" t="s">
        <v>7</v>
      </c>
      <c r="C22" t="s">
        <v>16</v>
      </c>
      <c r="D22" s="2">
        <v>64</v>
      </c>
      <c r="F22" s="2" t="s">
        <v>9</v>
      </c>
      <c r="G22" s="2">
        <v>2</v>
      </c>
      <c r="H22" s="4">
        <v>225</v>
      </c>
      <c r="I22" s="6">
        <f>Table4[[#This Row],[Unit Price(USD)]]*Table4[[#This Row],[Quantity]]</f>
        <v>450</v>
      </c>
      <c r="J22" s="2"/>
    </row>
    <row r="23" spans="1:10" x14ac:dyDescent="0.15">
      <c r="A23" s="1">
        <v>22</v>
      </c>
      <c r="B23" t="s">
        <v>7</v>
      </c>
      <c r="C23" t="s">
        <v>16</v>
      </c>
      <c r="D23" s="2">
        <v>256</v>
      </c>
      <c r="F23" s="2" t="s">
        <v>11</v>
      </c>
      <c r="G23" s="2">
        <v>3</v>
      </c>
      <c r="H23" s="4">
        <v>272</v>
      </c>
      <c r="I23" s="6">
        <f>Table4[[#This Row],[Unit Price(USD)]]*Table4[[#This Row],[Quantity]]</f>
        <v>816</v>
      </c>
      <c r="J23" s="2"/>
    </row>
    <row r="24" spans="1:10" x14ac:dyDescent="0.15">
      <c r="A24" s="1">
        <v>23</v>
      </c>
      <c r="B24" t="s">
        <v>7</v>
      </c>
      <c r="C24" t="s">
        <v>16</v>
      </c>
      <c r="D24" s="2">
        <v>256</v>
      </c>
      <c r="F24" s="2" t="s">
        <v>9</v>
      </c>
      <c r="G24" s="2">
        <v>2</v>
      </c>
      <c r="H24" s="4">
        <v>259</v>
      </c>
      <c r="I24" s="6">
        <f>Table4[[#This Row],[Unit Price(USD)]]*Table4[[#This Row],[Quantity]]</f>
        <v>518</v>
      </c>
      <c r="J24" s="2"/>
    </row>
    <row r="25" spans="1:10" x14ac:dyDescent="0.15">
      <c r="A25" s="1">
        <v>24</v>
      </c>
      <c r="B25" t="s">
        <v>7</v>
      </c>
      <c r="C25" t="s">
        <v>17</v>
      </c>
      <c r="D25" s="2">
        <v>64</v>
      </c>
      <c r="F25" s="2" t="s">
        <v>9</v>
      </c>
      <c r="G25" s="2">
        <v>3</v>
      </c>
      <c r="H25" s="4">
        <v>275</v>
      </c>
      <c r="I25" s="6">
        <f>Table4[[#This Row],[Unit Price(USD)]]*Table4[[#This Row],[Quantity]]</f>
        <v>825</v>
      </c>
      <c r="J25" s="2"/>
    </row>
    <row r="26" spans="1:10" x14ac:dyDescent="0.15">
      <c r="A26" s="1">
        <v>25</v>
      </c>
      <c r="B26" t="s">
        <v>7</v>
      </c>
      <c r="C26" t="s">
        <v>17</v>
      </c>
      <c r="D26" s="2">
        <v>256</v>
      </c>
      <c r="F26" s="2" t="s">
        <v>11</v>
      </c>
      <c r="G26" s="2">
        <v>1</v>
      </c>
      <c r="H26" s="4">
        <v>328</v>
      </c>
      <c r="I26" s="6">
        <f>Table4[[#This Row],[Unit Price(USD)]]*Table4[[#This Row],[Quantity]]</f>
        <v>328</v>
      </c>
      <c r="J26" s="2"/>
    </row>
    <row r="27" spans="1:10" x14ac:dyDescent="0.15">
      <c r="A27" s="1">
        <v>26</v>
      </c>
      <c r="B27" t="s">
        <v>7</v>
      </c>
      <c r="C27" t="s">
        <v>17</v>
      </c>
      <c r="D27" s="2">
        <v>256</v>
      </c>
      <c r="F27" s="2" t="s">
        <v>9</v>
      </c>
      <c r="G27" s="2">
        <v>4</v>
      </c>
      <c r="H27" s="4">
        <v>313</v>
      </c>
      <c r="I27" s="6">
        <f>Table4[[#This Row],[Unit Price(USD)]]*Table4[[#This Row],[Quantity]]</f>
        <v>1252</v>
      </c>
      <c r="J27" s="2"/>
    </row>
    <row r="28" spans="1:10" x14ac:dyDescent="0.15">
      <c r="A28" s="1">
        <v>27</v>
      </c>
      <c r="B28" t="s">
        <v>7</v>
      </c>
      <c r="C28" t="s">
        <v>18</v>
      </c>
      <c r="D28" s="2">
        <v>64</v>
      </c>
      <c r="F28" s="2" t="s">
        <v>9</v>
      </c>
      <c r="G28" s="2">
        <v>2</v>
      </c>
      <c r="H28" s="4">
        <v>197</v>
      </c>
      <c r="I28" s="6">
        <f>Table4[[#This Row],[Unit Price(USD)]]*Table4[[#This Row],[Quantity]]</f>
        <v>394</v>
      </c>
      <c r="J28" s="2"/>
    </row>
    <row r="29" spans="1:10" x14ac:dyDescent="0.15">
      <c r="A29" s="1">
        <v>28</v>
      </c>
      <c r="B29" t="s">
        <v>7</v>
      </c>
      <c r="C29" t="s">
        <v>18</v>
      </c>
      <c r="D29" s="2">
        <v>128</v>
      </c>
      <c r="F29" s="2" t="s">
        <v>9</v>
      </c>
      <c r="G29" s="2">
        <v>3</v>
      </c>
      <c r="H29" s="4">
        <v>213</v>
      </c>
      <c r="I29" s="6">
        <f>Table4[[#This Row],[Unit Price(USD)]]*Table4[[#This Row],[Quantity]]</f>
        <v>639</v>
      </c>
      <c r="J29" s="2"/>
    </row>
    <row r="30" spans="1:10" x14ac:dyDescent="0.15">
      <c r="A30" s="1">
        <v>29</v>
      </c>
      <c r="B30" t="s">
        <v>7</v>
      </c>
      <c r="C30" t="s">
        <v>13</v>
      </c>
      <c r="D30" s="2">
        <v>128</v>
      </c>
      <c r="F30" s="2" t="s">
        <v>11</v>
      </c>
      <c r="G30" s="2">
        <v>4</v>
      </c>
      <c r="H30" s="4">
        <v>313</v>
      </c>
      <c r="I30" s="6">
        <f>Table4[[#This Row],[Unit Price(USD)]]*Table4[[#This Row],[Quantity]]</f>
        <v>1252</v>
      </c>
      <c r="J30" s="2"/>
    </row>
    <row r="31" spans="1:10" x14ac:dyDescent="0.15">
      <c r="A31" s="1">
        <v>30</v>
      </c>
      <c r="B31" t="s">
        <v>7</v>
      </c>
      <c r="C31" t="s">
        <v>13</v>
      </c>
      <c r="D31" s="2">
        <v>128</v>
      </c>
      <c r="F31" s="2" t="s">
        <v>9</v>
      </c>
      <c r="G31" s="2">
        <v>14</v>
      </c>
      <c r="H31" s="4">
        <v>297</v>
      </c>
      <c r="I31" s="6">
        <f>Table4[[#This Row],[Unit Price(USD)]]*Table4[[#This Row],[Quantity]]</f>
        <v>4158</v>
      </c>
      <c r="J31" s="2"/>
    </row>
    <row r="32" spans="1:10" x14ac:dyDescent="0.15">
      <c r="A32" s="1">
        <v>31</v>
      </c>
      <c r="B32" t="s">
        <v>7</v>
      </c>
      <c r="C32" t="s">
        <v>13</v>
      </c>
      <c r="D32" s="2">
        <v>256</v>
      </c>
      <c r="F32" s="2" t="s">
        <v>9</v>
      </c>
      <c r="G32" s="2">
        <v>4</v>
      </c>
      <c r="H32" s="4">
        <v>328</v>
      </c>
      <c r="I32" s="6">
        <f>Table4[[#This Row],[Unit Price(USD)]]*Table4[[#This Row],[Quantity]]</f>
        <v>1312</v>
      </c>
      <c r="J32" s="2"/>
    </row>
    <row r="33" spans="1:10" x14ac:dyDescent="0.15">
      <c r="A33" s="1"/>
      <c r="G33" s="2">
        <f>SUBTOTAL(109,Table4[Quantity])</f>
        <v>236</v>
      </c>
      <c r="H33" s="4"/>
      <c r="I33" s="6">
        <f>SUBTOTAL(109,Table4[Total Price(USD)])</f>
        <v>48869</v>
      </c>
      <c r="J33" s="2" t="s">
        <v>20</v>
      </c>
    </row>
    <row r="34" spans="1:10" x14ac:dyDescent="0.15">
      <c r="J34" s="8">
        <f>Table4[[#Totals],[Total Price(USD)]]-Table4[[#Totals],[欄1]]</f>
        <v>2869</v>
      </c>
    </row>
    <row r="35" spans="1:10" x14ac:dyDescent="0.15">
      <c r="J35">
        <f>J34/Table4[[#Totals],[Total Price(USD)]]</f>
        <v>5.8707974380486604E-2</v>
      </c>
    </row>
    <row r="36" spans="1:10" x14ac:dyDescent="0.15">
      <c r="J36">
        <f>1-J35</f>
        <v>0.94129202561951342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Chrissy</dc:creator>
  <cp:lastModifiedBy>niki chou</cp:lastModifiedBy>
  <dcterms:created xsi:type="dcterms:W3CDTF">2024-02-29T07:14:26Z</dcterms:created>
  <dcterms:modified xsi:type="dcterms:W3CDTF">2024-06-05T06:30:34Z</dcterms:modified>
</cp:coreProperties>
</file>